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26835" windowHeight="11835" activeTab="2"/>
  </bookViews>
  <sheets>
    <sheet name="Доходы" sheetId="1" r:id="rId1"/>
    <sheet name="Р МП" sheetId="2" r:id="rId2"/>
    <sheet name="Р РПр" sheetId="3" r:id="rId3"/>
  </sheets>
  <calcPr calcId="145621"/>
</workbook>
</file>

<file path=xl/calcChain.xml><?xml version="1.0" encoding="utf-8"?>
<calcChain xmlns="http://schemas.openxmlformats.org/spreadsheetml/2006/main">
  <c r="C25" i="2" l="1"/>
  <c r="E6" i="2"/>
  <c r="F6" i="3"/>
  <c r="F7" i="3"/>
  <c r="F8" i="3"/>
  <c r="F9" i="3"/>
  <c r="F10" i="3"/>
  <c r="F11" i="3"/>
  <c r="D25" i="2" l="1"/>
  <c r="D28" i="2" l="1"/>
  <c r="G28" i="2" s="1"/>
  <c r="C28" i="2"/>
  <c r="E7" i="2" l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6" i="2"/>
  <c r="E53" i="3"/>
  <c r="D53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 l="1"/>
  <c r="H53" i="3"/>
  <c r="E28" i="2"/>
  <c r="F8" i="1"/>
  <c r="F9" i="1"/>
  <c r="F10" i="1"/>
  <c r="F11" i="1"/>
  <c r="F14" i="1"/>
  <c r="F15" i="1"/>
  <c r="F16" i="1"/>
  <c r="F17" i="1"/>
  <c r="F18" i="1"/>
  <c r="F20" i="1"/>
  <c r="F21" i="1"/>
  <c r="F22" i="1"/>
  <c r="F23" i="1"/>
  <c r="F24" i="1"/>
  <c r="F25" i="1"/>
  <c r="F26" i="1"/>
  <c r="F28" i="1"/>
  <c r="F30" i="1"/>
  <c r="F31" i="1"/>
  <c r="F32" i="1"/>
  <c r="F35" i="1"/>
  <c r="F36" i="1"/>
  <c r="F37" i="1"/>
  <c r="F40" i="1"/>
  <c r="F41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5" i="1"/>
  <c r="E36" i="1"/>
  <c r="E37" i="1"/>
  <c r="E38" i="1"/>
  <c r="E39" i="1"/>
  <c r="E40" i="1"/>
  <c r="E41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5" i="1"/>
  <c r="H36" i="1"/>
  <c r="H37" i="1"/>
  <c r="H38" i="1"/>
  <c r="H39" i="1"/>
  <c r="H40" i="1"/>
  <c r="H41" i="1"/>
  <c r="C7" i="1" l="1"/>
  <c r="D7" i="1"/>
  <c r="H7" i="1" l="1"/>
  <c r="D33" i="1"/>
  <c r="H33" i="1" s="1"/>
  <c r="H34" i="1"/>
  <c r="F34" i="1"/>
  <c r="E34" i="1"/>
  <c r="F7" i="1"/>
  <c r="E7" i="1"/>
  <c r="C33" i="1"/>
  <c r="D6" i="1" l="1"/>
  <c r="F33" i="1"/>
  <c r="E33" i="1"/>
  <c r="C6" i="1"/>
  <c r="F6" i="1" l="1"/>
  <c r="H6" i="1"/>
  <c r="E6" i="1"/>
</calcChain>
</file>

<file path=xl/sharedStrings.xml><?xml version="1.0" encoding="utf-8"?>
<sst xmlns="http://schemas.openxmlformats.org/spreadsheetml/2006/main" count="182" uniqueCount="171">
  <si>
    <t>Наименование</t>
  </si>
  <si>
    <t>налоговые доходы, из них:</t>
  </si>
  <si>
    <t>налог на доходы физических лиц</t>
  </si>
  <si>
    <t>акцизы</t>
  </si>
  <si>
    <t>упрощенная система налогообложения</t>
  </si>
  <si>
    <t>единый налог на вмененный доход</t>
  </si>
  <si>
    <t>патентная система налогообложения</t>
  </si>
  <si>
    <t>неналоговые доходы, из них:</t>
  </si>
  <si>
    <t>аренда имущества</t>
  </si>
  <si>
    <t>Доходы всего</t>
  </si>
  <si>
    <t>Безвозмездные поступления из бюджетов других уровней</t>
  </si>
  <si>
    <t xml:space="preserve">Дотации </t>
  </si>
  <si>
    <t>Субсидии</t>
  </si>
  <si>
    <t>Субвенции</t>
  </si>
  <si>
    <t>Иные межбюджетные</t>
  </si>
  <si>
    <t>Прочие безвозмездные поступления</t>
  </si>
  <si>
    <t>Возврат остатков</t>
  </si>
  <si>
    <t>отклонение (гр.3-гр.2)</t>
  </si>
  <si>
    <t>(тыс.руб.)</t>
  </si>
  <si>
    <t>Налоговые и неналоговые доходы</t>
  </si>
  <si>
    <t>Безвозмездные поступления, в т.ч.</t>
  </si>
  <si>
    <t>арендная плата за землю (до разграничения)</t>
  </si>
  <si>
    <t>арендная плата за землю (собственность округа)</t>
  </si>
  <si>
    <t>отмененные налоги и сборы</t>
  </si>
  <si>
    <t>продажа имущества</t>
  </si>
  <si>
    <t>продажа земли (до разграничения)</t>
  </si>
  <si>
    <t>прочие</t>
  </si>
  <si>
    <t>штрафы</t>
  </si>
  <si>
    <t>прочие доходы от использования имущества</t>
  </si>
  <si>
    <t>плата за негативное воздействие на окружающую среду</t>
  </si>
  <si>
    <t>доходы от оказания платных услуг</t>
  </si>
  <si>
    <t>налог на имущество физ. лиц</t>
  </si>
  <si>
    <t>земельный налог с организаций</t>
  </si>
  <si>
    <t>земельный налог с физ. лиц</t>
  </si>
  <si>
    <t>госпошлина</t>
  </si>
  <si>
    <t>продажа земли (собственность округа)</t>
  </si>
  <si>
    <t>единый сельскохозяйственный налог</t>
  </si>
  <si>
    <t>% исполнения</t>
  </si>
  <si>
    <t>отклонение (гр.6-гр.3)</t>
  </si>
  <si>
    <t>плата за увеличение площади земельных участков</t>
  </si>
  <si>
    <t xml:space="preserve">Ежеквартальные сведения об исполнении бюджета Дмитровского городского округа Московской области </t>
  </si>
  <si>
    <t>По доходам в разрезе видов доходов и в сравнении с соответствующим периодом прошлого года</t>
  </si>
  <si>
    <t>По расходам в разрезе муниципальных программ и в сравнении с соответствующим периодом прошлого года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</si>
  <si>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</si>
  <si>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</si>
  <si>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</si>
  <si>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</si>
  <si>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</si>
  <si>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</si>
  <si>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</si>
  <si>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</si>
  <si>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</si>
  <si>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</si>
  <si>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</si>
  <si>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</si>
  <si>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</si>
  <si>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</si>
  <si>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</si>
  <si>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</si>
  <si>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</si>
  <si>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</si>
  <si>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</si>
  <si>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Итого по муниципальным программам</t>
  </si>
  <si>
    <t>Руководство и управление в сфере установленных функций органов местного самоуправления</t>
  </si>
  <si>
    <t>Непрограммные расходы</t>
  </si>
  <si>
    <t>Расходы бюджета - всего</t>
  </si>
  <si>
    <t>По разделам и подразделам классификации расходов и в сравнении с соответствующим периодом прошлого года</t>
  </si>
  <si>
    <t>Раздел / подраздел</t>
  </si>
  <si>
    <t>отклонение (гр.7-гр.4)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</si>
  <si>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</si>
  <si>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</si>
  <si>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</si>
  <si>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</si>
  <si>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</si>
  <si>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</si>
  <si>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</si>
  <si>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</si>
  <si>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</si>
  <si>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</si>
  <si>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</si>
  <si>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</si>
  <si>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</si>
  <si>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</si>
  <si>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</si>
  <si>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</si>
  <si>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</si>
  <si>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</si>
  <si>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</si>
  <si>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</si>
  <si>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</si>
  <si>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</si>
  <si>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</si>
  <si>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</si>
  <si>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</si>
  <si>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</si>
  <si>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</si>
  <si>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</si>
  <si>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</si>
  <si>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</si>
  <si>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</si>
  <si>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</si>
  <si>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</si>
  <si>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</si>
  <si>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</si>
  <si>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</si>
  <si>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</si>
  <si>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</si>
  <si>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</si>
  <si>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</si>
  <si>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</si>
  <si>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</si>
  <si>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</si>
  <si>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</si>
  <si>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</si>
  <si>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</si>
  <si>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</si>
  <si>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</si>
  <si>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</si>
  <si>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</si>
  <si>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</si>
  <si>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</si>
  <si>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</si>
  <si>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</si>
  <si>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</si>
  <si>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</si>
  <si>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</si>
  <si>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</si>
  <si>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</si>
  <si>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</si>
  <si>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</si>
  <si>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</si>
  <si>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</si>
  <si>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</si>
  <si>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</si>
  <si>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</si>
  <si>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</si>
  <si>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</si>
  <si>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</si>
  <si>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</si>
  <si>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</si>
  <si>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</si>
  <si>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</si>
  <si>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</si>
  <si>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</si>
  <si>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</si>
  <si>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</si>
  <si>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</si>
  <si>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</si>
  <si>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</si>
  <si>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</si>
  <si>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</si>
  <si>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</si>
  <si>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</si>
  <si>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</si>
  <si>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</si>
  <si>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</si>
  <si>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</si>
  <si>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</si>
  <si>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</si>
  <si>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</si>
  <si>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</si>
  <si>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</si>
  <si>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</si>
  <si>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х</t>
  </si>
  <si>
    <t>отклонение (гр.5-гр.3)</t>
  </si>
  <si>
    <t>Утвержденный  план 2022 г.</t>
  </si>
  <si>
    <t>Утвержденный  план 2022г.</t>
  </si>
  <si>
    <t>(тыс. руб.)</t>
  </si>
  <si>
    <t xml:space="preserve">Исполнено на 01.07.2022г. </t>
  </si>
  <si>
    <t xml:space="preserve">Исполнено на 01.07.2021г. </t>
  </si>
  <si>
    <t>Доходы от возврата остатков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</si>
</sst>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[&gt;=0.005]#,##0.00,;[Red][&lt;=-0.005]\-#,##0.00,;#,##0.00"/>
    <numFmt numFmtId="166" formatCode="#,##0.00_ ;[Red]\-#,##0.00\ 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</font>
    <font>
      <sz val="8"/>
      <color rgb="FF000000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1" fillId="0" borderId="0"/>
    <xf numFmtId="0" fontId="11" fillId="0" borderId="0"/>
    <xf numFmtId="0" fontId="14" fillId="0" borderId="0"/>
    <xf numFmtId="0" fontId="16" fillId="0" borderId="0"/>
    <xf numFmtId="0" fontId="11" fillId="0" borderId="0"/>
  </cellStyleXfs>
  <cellXfs count="7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165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0" fillId="0" borderId="0" xfId="0" applyNumberFormat="1"/>
    <xf numFmtId="0" fontId="15" fillId="0" borderId="0" xfId="0" applyFont="1" applyAlignment="1">
      <alignment horizontal="right" wrapText="1"/>
    </xf>
    <xf numFmtId="166" fontId="0" fillId="0" borderId="0" xfId="0" applyNumberFormat="1" applyAlignment="1">
      <alignment wrapText="1"/>
    </xf>
    <xf numFmtId="0" fontId="0" fillId="0" borderId="0" xfId="0" applyNumberFormat="1"/>
    <xf numFmtId="165" fontId="10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7" fillId="0" borderId="0" xfId="0" applyFont="1"/>
    <xf numFmtId="164" fontId="10" fillId="0" borderId="0" xfId="0" applyNumberFormat="1" applyFont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 wrapText="1"/>
    </xf>
    <xf numFmtId="165" fontId="13" fillId="0" borderId="3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0" fillId="0" borderId="0" xfId="0" applyNumberFormat="1" applyFill="1"/>
    <xf numFmtId="165" fontId="0" fillId="0" borderId="0" xfId="0" applyNumberFormat="1" applyFill="1"/>
    <xf numFmtId="165" fontId="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166" fontId="0" fillId="0" borderId="0" xfId="0" applyNumberFormat="1" applyFill="1" applyAlignment="1">
      <alignment wrapText="1"/>
    </xf>
    <xf numFmtId="0" fontId="0" fillId="0" borderId="0" xfId="0" applyNumberFormat="1" applyFill="1"/>
    <xf numFmtId="165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7" fillId="0" borderId="0" xfId="0" applyFont="1" applyFill="1"/>
    <xf numFmtId="164" fontId="1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</cellXfs>
  <cellStyles count="6">
    <cellStyle name="Обычный" xfId="0" builtinId="0"/>
    <cellStyle name="Обычный 2" xfId="2"/>
    <cellStyle name="Обычный 3" xfId="1"/>
    <cellStyle name="Обычный 4" xfId="3"/>
    <cellStyle name="Обычный 4 2" xfId="5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2"/>
  <sheetViews>
    <sheetView topLeftCell="A34" workbookViewId="0">
      <selection activeCell="C31" sqref="C31"/>
    </sheetView>
  </sheetViews>
  <sheetFormatPr defaultRowHeight="15" x14ac:dyDescent="0.25"/>
  <cols>
    <col min="2" max="2" width="30.28515625" style="3" customWidth="1"/>
    <col min="3" max="3" width="17.28515625" style="59" customWidth="1"/>
    <col min="4" max="4" width="14.42578125" style="59" customWidth="1"/>
    <col min="5" max="5" width="14.7109375" style="59" customWidth="1"/>
    <col min="6" max="6" width="13.5703125" style="59" customWidth="1"/>
    <col min="7" max="7" width="14.28515625" style="47" customWidth="1"/>
    <col min="8" max="8" width="13.7109375" style="39" customWidth="1"/>
  </cols>
  <sheetData>
    <row r="1" spans="2:8" ht="52.5" customHeight="1" x14ac:dyDescent="0.4">
      <c r="B1" s="56" t="s">
        <v>40</v>
      </c>
      <c r="C1" s="56"/>
      <c r="D1" s="56"/>
      <c r="E1" s="56"/>
      <c r="F1" s="56"/>
      <c r="G1" s="56"/>
      <c r="H1" s="56"/>
    </row>
    <row r="2" spans="2:8" ht="40.5" customHeight="1" x14ac:dyDescent="0.3">
      <c r="B2" s="57" t="s">
        <v>41</v>
      </c>
      <c r="C2" s="57"/>
      <c r="D2" s="57"/>
      <c r="E2" s="57"/>
      <c r="F2" s="57"/>
      <c r="G2" s="57"/>
      <c r="H2" s="57"/>
    </row>
    <row r="3" spans="2:8" x14ac:dyDescent="0.25">
      <c r="H3" s="39" t="s">
        <v>18</v>
      </c>
    </row>
    <row r="4" spans="2:8" s="1" customFormat="1" ht="47.25" x14ac:dyDescent="0.25">
      <c r="B4" s="2" t="s">
        <v>0</v>
      </c>
      <c r="C4" s="44" t="s">
        <v>165</v>
      </c>
      <c r="D4" s="44" t="s">
        <v>168</v>
      </c>
      <c r="E4" s="44" t="s">
        <v>17</v>
      </c>
      <c r="F4" s="44" t="s">
        <v>37</v>
      </c>
      <c r="G4" s="44" t="s">
        <v>169</v>
      </c>
      <c r="H4" s="22" t="s">
        <v>38</v>
      </c>
    </row>
    <row r="5" spans="2:8" ht="15.75" x14ac:dyDescent="0.25">
      <c r="B5" s="2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22">
        <v>7</v>
      </c>
    </row>
    <row r="6" spans="2:8" ht="15.75" x14ac:dyDescent="0.25">
      <c r="B6" s="4" t="s">
        <v>9</v>
      </c>
      <c r="C6" s="60">
        <f>C7+C33</f>
        <v>9985412.3000000007</v>
      </c>
      <c r="D6" s="60">
        <f>D7+D33</f>
        <v>4710545.7</v>
      </c>
      <c r="E6" s="60">
        <f>D6-C6</f>
        <v>-5274866.6000000006</v>
      </c>
      <c r="F6" s="60">
        <f>D6/C6*100</f>
        <v>47.174273414829351</v>
      </c>
      <c r="G6" s="61">
        <v>3843636.4</v>
      </c>
      <c r="H6" s="27">
        <f>G6-D6</f>
        <v>-866909.30000000028</v>
      </c>
    </row>
    <row r="7" spans="2:8" ht="45.75" customHeight="1" x14ac:dyDescent="0.25">
      <c r="B7" s="4" t="s">
        <v>19</v>
      </c>
      <c r="C7" s="60">
        <f>C8+C20</f>
        <v>5062435.2</v>
      </c>
      <c r="D7" s="60">
        <f>D8+D20</f>
        <v>2277815.5</v>
      </c>
      <c r="E7" s="60">
        <f t="shared" ref="E7:E41" si="0">D7-C7</f>
        <v>-2784619.7</v>
      </c>
      <c r="F7" s="60">
        <f t="shared" ref="F7:F41" si="1">D7/C7*100</f>
        <v>44.994462348871153</v>
      </c>
      <c r="G7" s="61">
        <v>1877973.0999999999</v>
      </c>
      <c r="H7" s="27">
        <f t="shared" ref="H7:H41" si="2">G7-D7</f>
        <v>-399842.40000000014</v>
      </c>
    </row>
    <row r="8" spans="2:8" ht="41.25" customHeight="1" x14ac:dyDescent="0.25">
      <c r="B8" s="4" t="s">
        <v>1</v>
      </c>
      <c r="C8" s="60">
        <v>4477115</v>
      </c>
      <c r="D8" s="60">
        <v>1972165.1</v>
      </c>
      <c r="E8" s="60">
        <f t="shared" si="0"/>
        <v>-2504949.9</v>
      </c>
      <c r="F8" s="60">
        <f t="shared" si="1"/>
        <v>44.049909372441853</v>
      </c>
      <c r="G8" s="61">
        <v>1582626.4</v>
      </c>
      <c r="H8" s="27">
        <f t="shared" si="2"/>
        <v>-389538.70000000019</v>
      </c>
    </row>
    <row r="9" spans="2:8" ht="37.5" customHeight="1" x14ac:dyDescent="0.25">
      <c r="B9" s="5" t="s">
        <v>2</v>
      </c>
      <c r="C9" s="62">
        <v>2443055</v>
      </c>
      <c r="D9" s="62">
        <v>1128314.8</v>
      </c>
      <c r="E9" s="60">
        <f t="shared" si="0"/>
        <v>-1314740.2</v>
      </c>
      <c r="F9" s="60">
        <f t="shared" si="1"/>
        <v>46.184584464942461</v>
      </c>
      <c r="G9" s="63">
        <v>815875.6</v>
      </c>
      <c r="H9" s="27">
        <f t="shared" si="2"/>
        <v>-312439.20000000007</v>
      </c>
    </row>
    <row r="10" spans="2:8" ht="21" customHeight="1" x14ac:dyDescent="0.25">
      <c r="B10" s="5" t="s">
        <v>3</v>
      </c>
      <c r="C10" s="62">
        <v>86209</v>
      </c>
      <c r="D10" s="62">
        <v>46688.3</v>
      </c>
      <c r="E10" s="60">
        <f t="shared" si="0"/>
        <v>-39520.699999999997</v>
      </c>
      <c r="F10" s="60">
        <f t="shared" si="1"/>
        <v>54.157106566599779</v>
      </c>
      <c r="G10" s="63">
        <v>44481.8</v>
      </c>
      <c r="H10" s="27">
        <f t="shared" si="2"/>
        <v>-2206.5</v>
      </c>
    </row>
    <row r="11" spans="2:8" ht="41.25" customHeight="1" x14ac:dyDescent="0.25">
      <c r="B11" s="5" t="s">
        <v>4</v>
      </c>
      <c r="C11" s="62">
        <v>537902</v>
      </c>
      <c r="D11" s="62">
        <v>326069.2</v>
      </c>
      <c r="E11" s="60">
        <f t="shared" si="0"/>
        <v>-211832.8</v>
      </c>
      <c r="F11" s="60">
        <f t="shared" si="1"/>
        <v>60.618700060605832</v>
      </c>
      <c r="G11" s="63">
        <v>244757.7</v>
      </c>
      <c r="H11" s="27">
        <f t="shared" si="2"/>
        <v>-81311.5</v>
      </c>
    </row>
    <row r="12" spans="2:8" ht="34.5" customHeight="1" x14ac:dyDescent="0.25">
      <c r="B12" s="5" t="s">
        <v>5</v>
      </c>
      <c r="C12" s="62">
        <v>0</v>
      </c>
      <c r="D12" s="62">
        <v>597</v>
      </c>
      <c r="E12" s="60">
        <f t="shared" si="0"/>
        <v>597</v>
      </c>
      <c r="F12" s="60">
        <v>0</v>
      </c>
      <c r="G12" s="63">
        <v>16014.6</v>
      </c>
      <c r="H12" s="27">
        <f t="shared" si="2"/>
        <v>15417.6</v>
      </c>
    </row>
    <row r="13" spans="2:8" ht="34.5" customHeight="1" x14ac:dyDescent="0.25">
      <c r="B13" s="5" t="s">
        <v>36</v>
      </c>
      <c r="C13" s="62">
        <v>0</v>
      </c>
      <c r="D13" s="62">
        <v>489.7</v>
      </c>
      <c r="E13" s="60">
        <f t="shared" si="0"/>
        <v>489.7</v>
      </c>
      <c r="F13" s="60">
        <v>0</v>
      </c>
      <c r="G13" s="63">
        <v>901.4</v>
      </c>
      <c r="H13" s="27">
        <f t="shared" si="2"/>
        <v>411.7</v>
      </c>
    </row>
    <row r="14" spans="2:8" ht="40.5" customHeight="1" x14ac:dyDescent="0.25">
      <c r="B14" s="5" t="s">
        <v>6</v>
      </c>
      <c r="C14" s="62">
        <v>86264</v>
      </c>
      <c r="D14" s="62">
        <v>42843.199999999997</v>
      </c>
      <c r="E14" s="60">
        <f t="shared" si="0"/>
        <v>-43420.800000000003</v>
      </c>
      <c r="F14" s="60">
        <f t="shared" si="1"/>
        <v>49.665213762403781</v>
      </c>
      <c r="G14" s="63">
        <v>41468.199999999997</v>
      </c>
      <c r="H14" s="27">
        <f t="shared" si="2"/>
        <v>-1375</v>
      </c>
    </row>
    <row r="15" spans="2:8" ht="38.25" customHeight="1" x14ac:dyDescent="0.25">
      <c r="B15" s="5" t="s">
        <v>31</v>
      </c>
      <c r="C15" s="62">
        <v>289686</v>
      </c>
      <c r="D15" s="62">
        <v>40421.699999999997</v>
      </c>
      <c r="E15" s="60">
        <f t="shared" si="0"/>
        <v>-249264.3</v>
      </c>
      <c r="F15" s="60">
        <f t="shared" si="1"/>
        <v>13.953625649841554</v>
      </c>
      <c r="G15" s="63">
        <v>39703.9</v>
      </c>
      <c r="H15" s="27">
        <f t="shared" si="2"/>
        <v>-717.79999999999563</v>
      </c>
    </row>
    <row r="16" spans="2:8" ht="34.5" customHeight="1" x14ac:dyDescent="0.25">
      <c r="B16" s="5" t="s">
        <v>32</v>
      </c>
      <c r="C16" s="62">
        <v>596408</v>
      </c>
      <c r="D16" s="62">
        <v>321350.40000000002</v>
      </c>
      <c r="E16" s="60">
        <f t="shared" si="0"/>
        <v>-275057.59999999998</v>
      </c>
      <c r="F16" s="60">
        <f t="shared" si="1"/>
        <v>53.880967391450149</v>
      </c>
      <c r="G16" s="63">
        <v>309123.90000000002</v>
      </c>
      <c r="H16" s="27">
        <f t="shared" si="2"/>
        <v>-12226.5</v>
      </c>
    </row>
    <row r="17" spans="2:8" ht="23.25" customHeight="1" x14ac:dyDescent="0.25">
      <c r="B17" s="5" t="s">
        <v>33</v>
      </c>
      <c r="C17" s="62">
        <v>410058</v>
      </c>
      <c r="D17" s="62">
        <v>53367.7</v>
      </c>
      <c r="E17" s="60">
        <f t="shared" si="0"/>
        <v>-356690.3</v>
      </c>
      <c r="F17" s="60">
        <f t="shared" si="1"/>
        <v>13.014671095308467</v>
      </c>
      <c r="G17" s="63">
        <v>59522.1</v>
      </c>
      <c r="H17" s="27">
        <f t="shared" si="2"/>
        <v>6154.4000000000015</v>
      </c>
    </row>
    <row r="18" spans="2:8" ht="24" customHeight="1" x14ac:dyDescent="0.25">
      <c r="B18" s="5" t="s">
        <v>34</v>
      </c>
      <c r="C18" s="62">
        <v>27533</v>
      </c>
      <c r="D18" s="62">
        <v>11997</v>
      </c>
      <c r="E18" s="60">
        <f t="shared" si="0"/>
        <v>-15536</v>
      </c>
      <c r="F18" s="60">
        <f t="shared" si="1"/>
        <v>43.573166745360112</v>
      </c>
      <c r="G18" s="63">
        <v>10774.6</v>
      </c>
      <c r="H18" s="27">
        <f t="shared" si="2"/>
        <v>-1222.3999999999996</v>
      </c>
    </row>
    <row r="19" spans="2:8" ht="24" customHeight="1" x14ac:dyDescent="0.25">
      <c r="B19" s="5" t="s">
        <v>23</v>
      </c>
      <c r="C19" s="62">
        <v>0</v>
      </c>
      <c r="D19" s="62">
        <v>26.1</v>
      </c>
      <c r="E19" s="60">
        <f t="shared" si="0"/>
        <v>26.1</v>
      </c>
      <c r="F19" s="60">
        <v>0</v>
      </c>
      <c r="G19" s="63">
        <v>2.6</v>
      </c>
      <c r="H19" s="27">
        <f t="shared" si="2"/>
        <v>-23.5</v>
      </c>
    </row>
    <row r="20" spans="2:8" ht="42.75" customHeight="1" x14ac:dyDescent="0.25">
      <c r="B20" s="4" t="s">
        <v>7</v>
      </c>
      <c r="C20" s="60">
        <v>585320.19999999995</v>
      </c>
      <c r="D20" s="60">
        <v>305650.40000000002</v>
      </c>
      <c r="E20" s="60">
        <f t="shared" si="0"/>
        <v>-279669.79999999993</v>
      </c>
      <c r="F20" s="60">
        <f t="shared" si="1"/>
        <v>52.219349340754007</v>
      </c>
      <c r="G20" s="61">
        <v>295346.7</v>
      </c>
      <c r="H20" s="27">
        <f t="shared" si="2"/>
        <v>-10303.700000000012</v>
      </c>
    </row>
    <row r="21" spans="2:8" ht="30" customHeight="1" x14ac:dyDescent="0.25">
      <c r="B21" s="5" t="s">
        <v>21</v>
      </c>
      <c r="C21" s="62">
        <v>370000</v>
      </c>
      <c r="D21" s="62">
        <v>167516.5</v>
      </c>
      <c r="E21" s="60">
        <f t="shared" si="0"/>
        <v>-202483.5</v>
      </c>
      <c r="F21" s="60">
        <f t="shared" si="1"/>
        <v>45.274729729729728</v>
      </c>
      <c r="G21" s="63">
        <v>195167.3</v>
      </c>
      <c r="H21" s="27">
        <f t="shared" si="2"/>
        <v>27650.799999999988</v>
      </c>
    </row>
    <row r="22" spans="2:8" ht="30" customHeight="1" x14ac:dyDescent="0.25">
      <c r="B22" s="5" t="s">
        <v>22</v>
      </c>
      <c r="C22" s="62">
        <v>2700</v>
      </c>
      <c r="D22" s="62">
        <v>884.3</v>
      </c>
      <c r="E22" s="60">
        <f t="shared" si="0"/>
        <v>-1815.7</v>
      </c>
      <c r="F22" s="60">
        <f t="shared" si="1"/>
        <v>32.751851851851846</v>
      </c>
      <c r="G22" s="63">
        <v>529</v>
      </c>
      <c r="H22" s="27">
        <f t="shared" si="2"/>
        <v>-355.29999999999995</v>
      </c>
    </row>
    <row r="23" spans="2:8" ht="23.25" customHeight="1" x14ac:dyDescent="0.25">
      <c r="B23" s="5" t="s">
        <v>8</v>
      </c>
      <c r="C23" s="62">
        <v>22930.5</v>
      </c>
      <c r="D23" s="62">
        <v>11976.1</v>
      </c>
      <c r="E23" s="60">
        <f t="shared" si="0"/>
        <v>-10954.4</v>
      </c>
      <c r="F23" s="60">
        <f t="shared" si="1"/>
        <v>52.227818843897865</v>
      </c>
      <c r="G23" s="63">
        <v>10475.4</v>
      </c>
      <c r="H23" s="27">
        <f t="shared" si="2"/>
        <v>-1500.7000000000007</v>
      </c>
    </row>
    <row r="24" spans="2:8" ht="33.75" customHeight="1" x14ac:dyDescent="0.25">
      <c r="B24" s="5" t="s">
        <v>28</v>
      </c>
      <c r="C24" s="62">
        <v>57854</v>
      </c>
      <c r="D24" s="62">
        <v>27111.599999999999</v>
      </c>
      <c r="E24" s="60">
        <f t="shared" si="0"/>
        <v>-30742.400000000001</v>
      </c>
      <c r="F24" s="60">
        <f t="shared" si="1"/>
        <v>46.86210115117364</v>
      </c>
      <c r="G24" s="63">
        <v>16597.2</v>
      </c>
      <c r="H24" s="27">
        <f t="shared" si="2"/>
        <v>-10514.399999999998</v>
      </c>
    </row>
    <row r="25" spans="2:8" ht="42.75" customHeight="1" x14ac:dyDescent="0.25">
      <c r="B25" s="5" t="s">
        <v>29</v>
      </c>
      <c r="C25" s="62">
        <v>3174</v>
      </c>
      <c r="D25" s="62">
        <v>3005.6</v>
      </c>
      <c r="E25" s="60">
        <f t="shared" si="0"/>
        <v>-168.40000000000009</v>
      </c>
      <c r="F25" s="60">
        <f t="shared" si="1"/>
        <v>94.694391934467546</v>
      </c>
      <c r="G25" s="63">
        <v>3394.1</v>
      </c>
      <c r="H25" s="27">
        <f t="shared" si="2"/>
        <v>388.5</v>
      </c>
    </row>
    <row r="26" spans="2:8" ht="42.75" customHeight="1" x14ac:dyDescent="0.25">
      <c r="B26" s="5" t="s">
        <v>30</v>
      </c>
      <c r="C26" s="62">
        <v>14977</v>
      </c>
      <c r="D26" s="62">
        <v>5137.7</v>
      </c>
      <c r="E26" s="60">
        <f t="shared" si="0"/>
        <v>-9839.2999999999993</v>
      </c>
      <c r="F26" s="60">
        <f t="shared" si="1"/>
        <v>34.303932696801759</v>
      </c>
      <c r="G26" s="63">
        <v>11747.9</v>
      </c>
      <c r="H26" s="27">
        <f t="shared" si="2"/>
        <v>6610.2</v>
      </c>
    </row>
    <row r="27" spans="2:8" ht="42.75" customHeight="1" x14ac:dyDescent="0.25">
      <c r="B27" s="5" t="s">
        <v>24</v>
      </c>
      <c r="C27" s="62">
        <v>2000</v>
      </c>
      <c r="D27" s="62">
        <v>3642.4</v>
      </c>
      <c r="E27" s="60">
        <f t="shared" si="0"/>
        <v>1642.4</v>
      </c>
      <c r="F27" s="60">
        <v>0</v>
      </c>
      <c r="G27" s="63">
        <v>544.20000000000005</v>
      </c>
      <c r="H27" s="27">
        <f t="shared" si="2"/>
        <v>-3098.2</v>
      </c>
    </row>
    <row r="28" spans="2:8" ht="36.75" customHeight="1" x14ac:dyDescent="0.25">
      <c r="B28" s="5" t="s">
        <v>25</v>
      </c>
      <c r="C28" s="62">
        <v>16000</v>
      </c>
      <c r="D28" s="62">
        <v>19479.400000000001</v>
      </c>
      <c r="E28" s="60">
        <f t="shared" si="0"/>
        <v>3479.4000000000015</v>
      </c>
      <c r="F28" s="60">
        <f t="shared" si="1"/>
        <v>121.74625000000002</v>
      </c>
      <c r="G28" s="63">
        <v>11826.9</v>
      </c>
      <c r="H28" s="27">
        <f t="shared" si="2"/>
        <v>-7652.5000000000018</v>
      </c>
    </row>
    <row r="29" spans="2:8" ht="37.5" customHeight="1" x14ac:dyDescent="0.25">
      <c r="B29" s="5" t="s">
        <v>35</v>
      </c>
      <c r="C29" s="62">
        <v>0</v>
      </c>
      <c r="D29" s="62">
        <v>8.6</v>
      </c>
      <c r="E29" s="60">
        <f t="shared" si="0"/>
        <v>8.6</v>
      </c>
      <c r="F29" s="60">
        <v>0</v>
      </c>
      <c r="G29" s="63">
        <v>0</v>
      </c>
      <c r="H29" s="27">
        <f t="shared" si="2"/>
        <v>-8.6</v>
      </c>
    </row>
    <row r="30" spans="2:8" ht="32.25" customHeight="1" x14ac:dyDescent="0.25">
      <c r="B30" s="5" t="s">
        <v>39</v>
      </c>
      <c r="C30" s="62">
        <v>75000</v>
      </c>
      <c r="D30" s="62">
        <v>51556.6</v>
      </c>
      <c r="E30" s="60">
        <f t="shared" si="0"/>
        <v>-23443.4</v>
      </c>
      <c r="F30" s="60">
        <f t="shared" si="1"/>
        <v>68.742133333333328</v>
      </c>
      <c r="G30" s="63">
        <v>33549.4</v>
      </c>
      <c r="H30" s="27">
        <f t="shared" si="2"/>
        <v>-18007.199999999997</v>
      </c>
    </row>
    <row r="31" spans="2:8" ht="32.25" customHeight="1" x14ac:dyDescent="0.25">
      <c r="B31" s="5" t="s">
        <v>27</v>
      </c>
      <c r="C31" s="62">
        <v>14001.6</v>
      </c>
      <c r="D31" s="62">
        <v>6794.1</v>
      </c>
      <c r="E31" s="60">
        <f t="shared" si="0"/>
        <v>-7207.5</v>
      </c>
      <c r="F31" s="60">
        <f t="shared" si="1"/>
        <v>48.523740143983545</v>
      </c>
      <c r="G31" s="63">
        <v>6038.4</v>
      </c>
      <c r="H31" s="27">
        <f t="shared" si="2"/>
        <v>-755.70000000000073</v>
      </c>
    </row>
    <row r="32" spans="2:8" ht="32.25" customHeight="1" x14ac:dyDescent="0.25">
      <c r="B32" s="5" t="s">
        <v>26</v>
      </c>
      <c r="C32" s="62">
        <v>6683.1</v>
      </c>
      <c r="D32" s="62">
        <v>8537.5</v>
      </c>
      <c r="E32" s="60">
        <f t="shared" si="0"/>
        <v>1854.3999999999996</v>
      </c>
      <c r="F32" s="60">
        <f t="shared" si="1"/>
        <v>127.74760216067394</v>
      </c>
      <c r="G32" s="63">
        <v>5476.9</v>
      </c>
      <c r="H32" s="27">
        <f t="shared" si="2"/>
        <v>-3060.6000000000004</v>
      </c>
    </row>
    <row r="33" spans="2:8" ht="29.25" x14ac:dyDescent="0.25">
      <c r="B33" s="6" t="s">
        <v>20</v>
      </c>
      <c r="C33" s="64">
        <f>C34+C39+C40+C41</f>
        <v>4922977.0999999996</v>
      </c>
      <c r="D33" s="64">
        <f>D34+D39+D40+D41</f>
        <v>2432730.2000000002</v>
      </c>
      <c r="E33" s="60">
        <f t="shared" si="0"/>
        <v>-2490246.8999999994</v>
      </c>
      <c r="F33" s="60">
        <f t="shared" si="1"/>
        <v>49.41583417075006</v>
      </c>
      <c r="G33" s="65">
        <v>1965663.3</v>
      </c>
      <c r="H33" s="27">
        <f t="shared" si="2"/>
        <v>-467066.90000000014</v>
      </c>
    </row>
    <row r="34" spans="2:8" ht="30" x14ac:dyDescent="0.25">
      <c r="B34" s="7" t="s">
        <v>10</v>
      </c>
      <c r="C34" s="66">
        <v>4922652.3</v>
      </c>
      <c r="D34" s="66">
        <v>2437794.9</v>
      </c>
      <c r="E34" s="60">
        <f t="shared" si="0"/>
        <v>-2484857.4</v>
      </c>
      <c r="F34" s="60">
        <f t="shared" si="1"/>
        <v>49.521980254425038</v>
      </c>
      <c r="G34" s="67">
        <v>1980735.5</v>
      </c>
      <c r="H34" s="27">
        <f t="shared" si="2"/>
        <v>-457059.39999999991</v>
      </c>
    </row>
    <row r="35" spans="2:8" ht="15.75" x14ac:dyDescent="0.25">
      <c r="B35" s="8" t="s">
        <v>11</v>
      </c>
      <c r="C35" s="66">
        <v>215</v>
      </c>
      <c r="D35" s="66">
        <v>107.5</v>
      </c>
      <c r="E35" s="60">
        <f t="shared" si="0"/>
        <v>-107.5</v>
      </c>
      <c r="F35" s="60">
        <f t="shared" si="1"/>
        <v>50</v>
      </c>
      <c r="G35" s="67">
        <v>2135.5</v>
      </c>
      <c r="H35" s="27">
        <f t="shared" si="2"/>
        <v>2028</v>
      </c>
    </row>
    <row r="36" spans="2:8" ht="15.75" x14ac:dyDescent="0.25">
      <c r="B36" s="8" t="s">
        <v>12</v>
      </c>
      <c r="C36" s="66">
        <v>1942331.9</v>
      </c>
      <c r="D36" s="66">
        <v>298321.59999999998</v>
      </c>
      <c r="E36" s="60">
        <f t="shared" si="0"/>
        <v>-1644010.2999999998</v>
      </c>
      <c r="F36" s="60">
        <f t="shared" si="1"/>
        <v>15.358940457086659</v>
      </c>
      <c r="G36" s="67">
        <v>134203.1</v>
      </c>
      <c r="H36" s="27">
        <f t="shared" si="2"/>
        <v>-164118.49999999997</v>
      </c>
    </row>
    <row r="37" spans="2:8" ht="15.75" x14ac:dyDescent="0.25">
      <c r="B37" s="8" t="s">
        <v>13</v>
      </c>
      <c r="C37" s="66">
        <v>2956753.4</v>
      </c>
      <c r="D37" s="66">
        <v>2132002.4</v>
      </c>
      <c r="E37" s="60">
        <f t="shared" si="0"/>
        <v>-824751</v>
      </c>
      <c r="F37" s="60">
        <f t="shared" si="1"/>
        <v>72.106195937747117</v>
      </c>
      <c r="G37" s="67">
        <v>1844396.9</v>
      </c>
      <c r="H37" s="27">
        <f t="shared" si="2"/>
        <v>-287605.5</v>
      </c>
    </row>
    <row r="38" spans="2:8" ht="15.75" x14ac:dyDescent="0.25">
      <c r="B38" s="8" t="s">
        <v>14</v>
      </c>
      <c r="C38" s="66">
        <v>11781</v>
      </c>
      <c r="D38" s="66">
        <v>7363.4</v>
      </c>
      <c r="E38" s="60">
        <f t="shared" si="0"/>
        <v>-4417.6000000000004</v>
      </c>
      <c r="F38" s="60">
        <v>0</v>
      </c>
      <c r="G38" s="67">
        <v>0</v>
      </c>
      <c r="H38" s="27">
        <f t="shared" si="2"/>
        <v>-7363.4</v>
      </c>
    </row>
    <row r="39" spans="2:8" ht="30" x14ac:dyDescent="0.25">
      <c r="B39" s="7" t="s">
        <v>15</v>
      </c>
      <c r="C39" s="66">
        <v>0</v>
      </c>
      <c r="D39" s="66">
        <v>654.1</v>
      </c>
      <c r="E39" s="60">
        <f t="shared" si="0"/>
        <v>654.1</v>
      </c>
      <c r="F39" s="60">
        <v>0</v>
      </c>
      <c r="G39" s="67">
        <v>306.3</v>
      </c>
      <c r="H39" s="27">
        <f t="shared" si="2"/>
        <v>-347.8</v>
      </c>
    </row>
    <row r="40" spans="2:8" ht="22.5" customHeight="1" x14ac:dyDescent="0.25">
      <c r="B40" s="7" t="s">
        <v>170</v>
      </c>
      <c r="C40" s="66">
        <v>10972</v>
      </c>
      <c r="D40" s="66">
        <v>10972</v>
      </c>
      <c r="E40" s="60">
        <f t="shared" si="0"/>
        <v>0</v>
      </c>
      <c r="F40" s="60">
        <f t="shared" si="1"/>
        <v>100</v>
      </c>
      <c r="G40" s="67">
        <v>9064.2000000000007</v>
      </c>
      <c r="H40" s="27">
        <f t="shared" si="2"/>
        <v>-1907.7999999999993</v>
      </c>
    </row>
    <row r="41" spans="2:8" ht="15.75" x14ac:dyDescent="0.25">
      <c r="B41" s="7" t="s">
        <v>16</v>
      </c>
      <c r="C41" s="66">
        <v>-10647.2</v>
      </c>
      <c r="D41" s="66">
        <v>-16690.8</v>
      </c>
      <c r="E41" s="60">
        <f t="shared" si="0"/>
        <v>-6043.5999999999985</v>
      </c>
      <c r="F41" s="60">
        <f t="shared" si="1"/>
        <v>156.76234127282288</v>
      </c>
      <c r="G41" s="67">
        <v>-24442.7</v>
      </c>
      <c r="H41" s="27">
        <f t="shared" si="2"/>
        <v>-7751.9000000000015</v>
      </c>
    </row>
    <row r="42" spans="2:8" ht="15.75" x14ac:dyDescent="0.25">
      <c r="C42" s="68"/>
      <c r="D42" s="68"/>
      <c r="E42" s="68"/>
      <c r="F42" s="68"/>
      <c r="G42" s="69"/>
      <c r="H42" s="40"/>
    </row>
  </sheetData>
  <mergeCells count="2">
    <mergeCell ref="B1:H1"/>
    <mergeCell ref="B2:H2"/>
  </mergeCells>
  <pageMargins left="0.7" right="0.7" top="0.75" bottom="0.75" header="0.3" footer="0.3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1"/>
  <sheetViews>
    <sheetView topLeftCell="A19" workbookViewId="0">
      <selection activeCell="C25" sqref="C25:F25"/>
    </sheetView>
  </sheetViews>
  <sheetFormatPr defaultRowHeight="15" x14ac:dyDescent="0.25"/>
  <cols>
    <col min="2" max="2" width="44.28515625" customWidth="1"/>
    <col min="3" max="3" width="16.7109375" customWidth="1"/>
    <col min="4" max="4" width="18.140625" style="47" customWidth="1"/>
    <col min="5" max="5" width="13.42578125" customWidth="1"/>
    <col min="6" max="6" width="17.42578125" style="47" customWidth="1"/>
    <col min="7" max="7" width="15.7109375" customWidth="1"/>
  </cols>
  <sheetData>
    <row r="1" spans="2:7" x14ac:dyDescent="0.25">
      <c r="B1" s="32"/>
    </row>
    <row r="2" spans="2:7" ht="20.25" x14ac:dyDescent="0.3">
      <c r="B2" s="58" t="s">
        <v>42</v>
      </c>
      <c r="C2" s="58"/>
      <c r="D2" s="58"/>
      <c r="E2" s="58"/>
      <c r="F2" s="58"/>
      <c r="G2" s="58"/>
    </row>
    <row r="3" spans="2:7" s="36" customFormat="1" ht="20.25" x14ac:dyDescent="0.3">
      <c r="B3" s="37"/>
      <c r="C3" s="37"/>
      <c r="D3" s="51"/>
      <c r="E3" s="37"/>
      <c r="F3" s="51"/>
      <c r="G3" s="38" t="s">
        <v>18</v>
      </c>
    </row>
    <row r="4" spans="2:7" ht="31.5" x14ac:dyDescent="0.25">
      <c r="B4" s="9" t="s">
        <v>0</v>
      </c>
      <c r="C4" s="9" t="s">
        <v>166</v>
      </c>
      <c r="D4" s="52" t="s">
        <v>168</v>
      </c>
      <c r="E4" s="9" t="s">
        <v>37</v>
      </c>
      <c r="F4" s="52" t="s">
        <v>169</v>
      </c>
      <c r="G4" s="9" t="s">
        <v>164</v>
      </c>
    </row>
    <row r="5" spans="2:7" ht="15.75" x14ac:dyDescent="0.25">
      <c r="B5" s="9">
        <v>1</v>
      </c>
      <c r="C5" s="16">
        <v>2</v>
      </c>
      <c r="D5" s="52">
        <v>3</v>
      </c>
      <c r="E5" s="9">
        <v>4</v>
      </c>
      <c r="F5" s="52">
        <v>5</v>
      </c>
      <c r="G5" s="9">
        <v>6</v>
      </c>
    </row>
    <row r="6" spans="2:7" ht="31.5" x14ac:dyDescent="0.25">
      <c r="B6" s="11" t="s">
        <v>43</v>
      </c>
      <c r="C6" s="50">
        <v>6420000</v>
      </c>
      <c r="D6" s="50">
        <v>824200</v>
      </c>
      <c r="E6" s="14">
        <f>D6/C6*100</f>
        <v>12.838006230529594</v>
      </c>
      <c r="F6" s="50">
        <v>2874179.86</v>
      </c>
      <c r="G6" s="13">
        <f>F6-D6</f>
        <v>2049979.8599999999</v>
      </c>
    </row>
    <row r="7" spans="2:7" ht="15.75" x14ac:dyDescent="0.25">
      <c r="B7" s="11" t="s">
        <v>44</v>
      </c>
      <c r="C7" s="50">
        <v>767891046.90999997</v>
      </c>
      <c r="D7" s="50">
        <v>295879485.33999997</v>
      </c>
      <c r="E7" s="29">
        <f t="shared" ref="E7:E28" si="0">D7/C7*100</f>
        <v>38.531440955148717</v>
      </c>
      <c r="F7" s="50">
        <v>262545027.53999999</v>
      </c>
      <c r="G7" s="23">
        <f t="shared" ref="G7:G27" si="1">F7-D7</f>
        <v>-33334457.799999982</v>
      </c>
    </row>
    <row r="8" spans="2:7" ht="15.75" x14ac:dyDescent="0.25">
      <c r="B8" s="11" t="s">
        <v>45</v>
      </c>
      <c r="C8" s="50">
        <v>4377206695.4700003</v>
      </c>
      <c r="D8" s="50">
        <v>2514088542.5799999</v>
      </c>
      <c r="E8" s="29">
        <f t="shared" si="0"/>
        <v>57.435911015622054</v>
      </c>
      <c r="F8" s="50">
        <v>2252979385.73</v>
      </c>
      <c r="G8" s="23">
        <f t="shared" si="1"/>
        <v>-261109156.8499999</v>
      </c>
    </row>
    <row r="9" spans="2:7" ht="31.5" x14ac:dyDescent="0.25">
      <c r="B9" s="11" t="s">
        <v>46</v>
      </c>
      <c r="C9" s="50">
        <v>152148070</v>
      </c>
      <c r="D9" s="50">
        <v>68242196.040000007</v>
      </c>
      <c r="E9" s="29">
        <f t="shared" si="0"/>
        <v>44.852488789374725</v>
      </c>
      <c r="F9" s="50">
        <v>61639963.859999999</v>
      </c>
      <c r="G9" s="23">
        <f t="shared" si="1"/>
        <v>-6602232.1800000072</v>
      </c>
    </row>
    <row r="10" spans="2:7" ht="15.75" x14ac:dyDescent="0.25">
      <c r="B10" s="11" t="s">
        <v>47</v>
      </c>
      <c r="C10" s="50">
        <v>523520663.06</v>
      </c>
      <c r="D10" s="50">
        <v>192825032.00999999</v>
      </c>
      <c r="E10" s="29">
        <f t="shared" si="0"/>
        <v>36.832363193255766</v>
      </c>
      <c r="F10" s="50">
        <v>168478324.63999999</v>
      </c>
      <c r="G10" s="23">
        <f t="shared" si="1"/>
        <v>-24346707.370000005</v>
      </c>
    </row>
    <row r="11" spans="2:7" ht="31.5" x14ac:dyDescent="0.25">
      <c r="B11" s="11" t="s">
        <v>48</v>
      </c>
      <c r="C11" s="50">
        <v>21509000</v>
      </c>
      <c r="D11" s="50">
        <v>3069170.79</v>
      </c>
      <c r="E11" s="29">
        <f t="shared" si="0"/>
        <v>14.269239806592591</v>
      </c>
      <c r="F11" s="50">
        <v>2200181.16</v>
      </c>
      <c r="G11" s="23">
        <f t="shared" si="1"/>
        <v>-868989.62999999989</v>
      </c>
    </row>
    <row r="12" spans="2:7" ht="31.5" x14ac:dyDescent="0.25">
      <c r="B12" s="11" t="s">
        <v>49</v>
      </c>
      <c r="C12" s="50">
        <v>7723277.1399999997</v>
      </c>
      <c r="D12" s="50">
        <v>2289644.08</v>
      </c>
      <c r="E12" s="29">
        <f t="shared" si="0"/>
        <v>29.646017338178805</v>
      </c>
      <c r="F12" s="50">
        <v>0</v>
      </c>
      <c r="G12" s="23">
        <f t="shared" si="1"/>
        <v>-2289644.08</v>
      </c>
    </row>
    <row r="13" spans="2:7" ht="47.25" x14ac:dyDescent="0.25">
      <c r="B13" s="11" t="s">
        <v>50</v>
      </c>
      <c r="C13" s="50">
        <v>128355071.56</v>
      </c>
      <c r="D13" s="50">
        <v>50346530.119999997</v>
      </c>
      <c r="E13" s="29">
        <f t="shared" si="0"/>
        <v>39.224418254844991</v>
      </c>
      <c r="F13" s="50">
        <v>42755644.380000003</v>
      </c>
      <c r="G13" s="23">
        <f t="shared" si="1"/>
        <v>-7590885.7399999946</v>
      </c>
    </row>
    <row r="14" spans="2:7" ht="15.75" x14ac:dyDescent="0.25">
      <c r="B14" s="11" t="s">
        <v>51</v>
      </c>
      <c r="C14" s="50">
        <v>103482737.92</v>
      </c>
      <c r="D14" s="50">
        <v>24802043.41</v>
      </c>
      <c r="E14" s="29">
        <f t="shared" si="0"/>
        <v>23.967324317582182</v>
      </c>
      <c r="F14" s="50">
        <v>12488568.73</v>
      </c>
      <c r="G14" s="23">
        <f t="shared" si="1"/>
        <v>-12313474.68</v>
      </c>
    </row>
    <row r="15" spans="2:7" ht="47.25" x14ac:dyDescent="0.25">
      <c r="B15" s="11" t="s">
        <v>52</v>
      </c>
      <c r="C15" s="50">
        <v>55521533.57</v>
      </c>
      <c r="D15" s="50">
        <v>3181316.12</v>
      </c>
      <c r="E15" s="29">
        <f t="shared" si="0"/>
        <v>5.7298779688588493</v>
      </c>
      <c r="F15" s="50">
        <v>5156815.37</v>
      </c>
      <c r="G15" s="23">
        <f t="shared" si="1"/>
        <v>1975499.25</v>
      </c>
    </row>
    <row r="16" spans="2:7" ht="31.5" x14ac:dyDescent="0.25">
      <c r="B16" s="11" t="s">
        <v>53</v>
      </c>
      <c r="C16" s="50">
        <v>1140000</v>
      </c>
      <c r="D16" s="50">
        <v>150000</v>
      </c>
      <c r="E16" s="29">
        <f t="shared" si="0"/>
        <v>13.157894736842104</v>
      </c>
      <c r="F16" s="50">
        <v>0</v>
      </c>
      <c r="G16" s="23">
        <f t="shared" si="1"/>
        <v>-150000</v>
      </c>
    </row>
    <row r="17" spans="2:7" ht="47.25" x14ac:dyDescent="0.25">
      <c r="B17" s="11" t="s">
        <v>54</v>
      </c>
      <c r="C17" s="50">
        <v>1030373551.03</v>
      </c>
      <c r="D17" s="50">
        <v>439979687.66000003</v>
      </c>
      <c r="E17" s="29">
        <f t="shared" si="0"/>
        <v>42.700988124178835</v>
      </c>
      <c r="F17" s="50">
        <v>401096209.79000002</v>
      </c>
      <c r="G17" s="23">
        <f t="shared" si="1"/>
        <v>-38883477.870000005</v>
      </c>
    </row>
    <row r="18" spans="2:7" ht="78.75" x14ac:dyDescent="0.25">
      <c r="B18" s="11" t="s">
        <v>55</v>
      </c>
      <c r="C18" s="50">
        <v>95792460</v>
      </c>
      <c r="D18" s="50">
        <v>21218434.390000001</v>
      </c>
      <c r="E18" s="29">
        <f t="shared" si="0"/>
        <v>22.150422267055259</v>
      </c>
      <c r="F18" s="50">
        <v>20590551.969999999</v>
      </c>
      <c r="G18" s="23">
        <f t="shared" si="1"/>
        <v>-627882.42000000179</v>
      </c>
    </row>
    <row r="19" spans="2:7" ht="47.25" x14ac:dyDescent="0.25">
      <c r="B19" s="11" t="s">
        <v>56</v>
      </c>
      <c r="C19" s="50">
        <v>559301248.63</v>
      </c>
      <c r="D19" s="50">
        <v>157234693.62</v>
      </c>
      <c r="E19" s="29">
        <f t="shared" si="0"/>
        <v>28.112702055492285</v>
      </c>
      <c r="F19" s="50">
        <v>137521762.5</v>
      </c>
      <c r="G19" s="23">
        <f t="shared" si="1"/>
        <v>-19712931.120000005</v>
      </c>
    </row>
    <row r="20" spans="2:7" ht="31.5" x14ac:dyDescent="0.25">
      <c r="B20" s="11" t="s">
        <v>57</v>
      </c>
      <c r="C20" s="50">
        <v>218240320.22</v>
      </c>
      <c r="D20" s="50">
        <v>73799892</v>
      </c>
      <c r="E20" s="29">
        <f t="shared" si="0"/>
        <v>33.815883300393374</v>
      </c>
      <c r="F20" s="50">
        <v>61913429.43</v>
      </c>
      <c r="G20" s="23">
        <f t="shared" si="1"/>
        <v>-11886462.57</v>
      </c>
    </row>
    <row r="21" spans="2:7" ht="31.5" x14ac:dyDescent="0.25">
      <c r="B21" s="11" t="s">
        <v>58</v>
      </c>
      <c r="C21" s="50">
        <v>3952000</v>
      </c>
      <c r="D21" s="50">
        <v>1722909.57</v>
      </c>
      <c r="E21" s="29">
        <f t="shared" si="0"/>
        <v>43.595889929149799</v>
      </c>
      <c r="F21" s="50">
        <v>1610269.75</v>
      </c>
      <c r="G21" s="23">
        <f t="shared" si="1"/>
        <v>-112639.82000000007</v>
      </c>
    </row>
    <row r="22" spans="2:7" ht="47.25" x14ac:dyDescent="0.25">
      <c r="B22" s="11" t="s">
        <v>59</v>
      </c>
      <c r="C22" s="50">
        <v>1407934917.5999999</v>
      </c>
      <c r="D22" s="50">
        <v>349259191.37</v>
      </c>
      <c r="E22" s="29">
        <f t="shared" si="0"/>
        <v>24.806486933739503</v>
      </c>
      <c r="F22" s="50">
        <v>272482288.49000001</v>
      </c>
      <c r="G22" s="23">
        <f t="shared" si="1"/>
        <v>-76776902.879999995</v>
      </c>
    </row>
    <row r="23" spans="2:7" ht="47.25" x14ac:dyDescent="0.25">
      <c r="B23" s="11" t="s">
        <v>60</v>
      </c>
      <c r="C23" s="50">
        <v>595004431.63999999</v>
      </c>
      <c r="D23" s="50">
        <v>122400547.04000001</v>
      </c>
      <c r="E23" s="29">
        <f t="shared" si="0"/>
        <v>20.571367292614877</v>
      </c>
      <c r="F23" s="50">
        <v>16635785.5</v>
      </c>
      <c r="G23" s="23">
        <f t="shared" si="1"/>
        <v>-105764761.54000001</v>
      </c>
    </row>
    <row r="24" spans="2:7" ht="31.5" x14ac:dyDescent="0.25">
      <c r="B24" s="11" t="s">
        <v>61</v>
      </c>
      <c r="C24" s="50">
        <v>829405608.32000005</v>
      </c>
      <c r="D24" s="50">
        <v>23334983</v>
      </c>
      <c r="E24" s="29">
        <f t="shared" si="0"/>
        <v>2.8134585498241447</v>
      </c>
      <c r="F24" s="50">
        <v>5973080</v>
      </c>
      <c r="G24" s="23">
        <f t="shared" si="1"/>
        <v>-17361903</v>
      </c>
    </row>
    <row r="25" spans="2:7" ht="15.75" x14ac:dyDescent="0.25">
      <c r="B25" s="11" t="s">
        <v>62</v>
      </c>
      <c r="C25" s="13">
        <f>SUM(C6:C24)</f>
        <v>10884922633.07</v>
      </c>
      <c r="D25" s="50">
        <f>SUM(D6:D24)</f>
        <v>4344648499.1399994</v>
      </c>
      <c r="E25" s="29">
        <f t="shared" si="0"/>
        <v>39.914371884833763</v>
      </c>
      <c r="F25" s="50">
        <v>3728941468.6999998</v>
      </c>
      <c r="G25" s="23">
        <f t="shared" si="1"/>
        <v>-615707030.43999958</v>
      </c>
    </row>
    <row r="26" spans="2:7" ht="47.25" x14ac:dyDescent="0.25">
      <c r="B26" s="11" t="s">
        <v>63</v>
      </c>
      <c r="C26" s="23">
        <v>9111100</v>
      </c>
      <c r="D26" s="50">
        <v>4157633.43</v>
      </c>
      <c r="E26" s="29">
        <f t="shared" si="0"/>
        <v>45.632617686119133</v>
      </c>
      <c r="F26" s="50">
        <v>4161490.06</v>
      </c>
      <c r="G26" s="23">
        <f t="shared" si="1"/>
        <v>3856.6299999998882</v>
      </c>
    </row>
    <row r="27" spans="2:7" ht="15.75" x14ac:dyDescent="0.25">
      <c r="B27" s="11" t="s">
        <v>64</v>
      </c>
      <c r="C27" s="23">
        <v>13775414.23</v>
      </c>
      <c r="D27" s="50">
        <v>10544457.74</v>
      </c>
      <c r="E27" s="29">
        <f t="shared" si="0"/>
        <v>76.545485775929365</v>
      </c>
      <c r="F27" s="50">
        <v>21011601.84</v>
      </c>
      <c r="G27" s="23">
        <f t="shared" si="1"/>
        <v>10467144.1</v>
      </c>
    </row>
    <row r="28" spans="2:7" ht="15.75" x14ac:dyDescent="0.25">
      <c r="B28" s="10" t="s">
        <v>65</v>
      </c>
      <c r="C28" s="12">
        <f>C25+C26+C27</f>
        <v>10907809147.299999</v>
      </c>
      <c r="D28" s="55">
        <f>D25+D26+D27</f>
        <v>4359350590.3099995</v>
      </c>
      <c r="E28" s="30">
        <f t="shared" si="0"/>
        <v>39.965409473533612</v>
      </c>
      <c r="F28" s="55">
        <v>3754114560.5999999</v>
      </c>
      <c r="G28" s="12">
        <f>F28-D28</f>
        <v>-605236029.70999956</v>
      </c>
    </row>
    <row r="29" spans="2:7" x14ac:dyDescent="0.25">
      <c r="F29" s="49"/>
    </row>
    <row r="30" spans="2:7" x14ac:dyDescent="0.25">
      <c r="C30" s="33"/>
      <c r="D30" s="53"/>
      <c r="E30" s="31"/>
      <c r="F30" s="49"/>
    </row>
    <row r="31" spans="2:7" x14ac:dyDescent="0.25">
      <c r="C31" s="34"/>
      <c r="D31" s="54"/>
    </row>
  </sheetData>
  <mergeCells count="1">
    <mergeCell ref="B2:G2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5"/>
  <sheetViews>
    <sheetView tabSelected="1" workbookViewId="0">
      <selection activeCell="F48" sqref="F48"/>
    </sheetView>
  </sheetViews>
  <sheetFormatPr defaultRowHeight="15" x14ac:dyDescent="0.25"/>
  <cols>
    <col min="2" max="2" width="49.85546875" customWidth="1"/>
    <col min="3" max="3" width="11.42578125" customWidth="1"/>
    <col min="4" max="4" width="16.85546875" customWidth="1"/>
    <col min="5" max="5" width="16.85546875" style="47" customWidth="1"/>
    <col min="6" max="6" width="16.85546875" customWidth="1"/>
    <col min="7" max="7" width="16.85546875" style="47" customWidth="1"/>
    <col min="8" max="8" width="16.85546875" customWidth="1"/>
  </cols>
  <sheetData>
    <row r="2" spans="2:8" ht="20.25" x14ac:dyDescent="0.3">
      <c r="B2" s="58" t="s">
        <v>66</v>
      </c>
      <c r="C2" s="58"/>
      <c r="D2" s="58"/>
      <c r="E2" s="58"/>
      <c r="F2" s="58"/>
      <c r="G2" s="58"/>
      <c r="H2" s="58"/>
    </row>
    <row r="3" spans="2:8" ht="20.25" x14ac:dyDescent="0.3">
      <c r="B3" s="21"/>
      <c r="C3" s="21"/>
      <c r="D3" s="24"/>
      <c r="E3" s="43"/>
      <c r="F3" s="24"/>
      <c r="G3" s="43"/>
      <c r="H3" s="25" t="s">
        <v>167</v>
      </c>
    </row>
    <row r="4" spans="2:8" ht="31.5" x14ac:dyDescent="0.25">
      <c r="B4" s="16" t="s">
        <v>0</v>
      </c>
      <c r="C4" s="18" t="s">
        <v>67</v>
      </c>
      <c r="D4" s="22" t="s">
        <v>166</v>
      </c>
      <c r="E4" s="44" t="s">
        <v>168</v>
      </c>
      <c r="F4" s="22" t="s">
        <v>37</v>
      </c>
      <c r="G4" s="44" t="s">
        <v>169</v>
      </c>
      <c r="H4" s="22" t="s">
        <v>68</v>
      </c>
    </row>
    <row r="5" spans="2:8" ht="15.75" x14ac:dyDescent="0.25">
      <c r="B5" s="16">
        <v>1</v>
      </c>
      <c r="C5" s="18">
        <v>2</v>
      </c>
      <c r="D5" s="22">
        <v>3</v>
      </c>
      <c r="E5" s="44">
        <v>4</v>
      </c>
      <c r="F5" s="22">
        <v>6</v>
      </c>
      <c r="G5" s="44">
        <v>7</v>
      </c>
      <c r="H5" s="22">
        <v>8</v>
      </c>
    </row>
    <row r="6" spans="2:8" ht="15.75" x14ac:dyDescent="0.25">
      <c r="B6" s="17" t="s">
        <v>69</v>
      </c>
      <c r="C6" s="19" t="s">
        <v>70</v>
      </c>
      <c r="D6" s="26">
        <v>1179075527.1099999</v>
      </c>
      <c r="E6" s="45">
        <v>530467144.66000003</v>
      </c>
      <c r="F6" s="27">
        <f>E6/D6*100</f>
        <v>44.990090326123017</v>
      </c>
      <c r="G6" s="45">
        <v>482559783.93000001</v>
      </c>
      <c r="H6" s="26">
        <f>G6-E6</f>
        <v>-47907360.730000019</v>
      </c>
    </row>
    <row r="7" spans="2:8" ht="47.25" x14ac:dyDescent="0.25">
      <c r="B7" s="20" t="s">
        <v>71</v>
      </c>
      <c r="C7" s="18" t="s">
        <v>72</v>
      </c>
      <c r="D7" s="35">
        <v>2922400</v>
      </c>
      <c r="E7" s="46">
        <v>1463663.99</v>
      </c>
      <c r="F7" s="28">
        <f t="shared" ref="F7:F53" si="0">E7/D7*100</f>
        <v>50.084313920065703</v>
      </c>
      <c r="G7" s="46">
        <v>1591603.61</v>
      </c>
      <c r="H7" s="26">
        <f t="shared" ref="H7:H53" si="1">G7-E7</f>
        <v>127939.62000000011</v>
      </c>
    </row>
    <row r="8" spans="2:8" ht="63" x14ac:dyDescent="0.25">
      <c r="B8" s="20" t="s">
        <v>73</v>
      </c>
      <c r="C8" s="18" t="s">
        <v>74</v>
      </c>
      <c r="D8" s="35">
        <v>399977521.62</v>
      </c>
      <c r="E8" s="46">
        <v>174289450.27000001</v>
      </c>
      <c r="F8" s="28">
        <f t="shared" si="0"/>
        <v>43.574811295416822</v>
      </c>
      <c r="G8" s="46">
        <v>155868210.96000001</v>
      </c>
      <c r="H8" s="26">
        <f t="shared" si="1"/>
        <v>-18421239.310000002</v>
      </c>
    </row>
    <row r="9" spans="2:8" ht="47.25" x14ac:dyDescent="0.25">
      <c r="B9" s="20" t="s">
        <v>75</v>
      </c>
      <c r="C9" s="18" t="s">
        <v>76</v>
      </c>
      <c r="D9" s="35">
        <v>37546100</v>
      </c>
      <c r="E9" s="46">
        <v>14936856.6</v>
      </c>
      <c r="F9" s="28">
        <f t="shared" si="0"/>
        <v>39.782711386801822</v>
      </c>
      <c r="G9" s="46">
        <v>14955615.85</v>
      </c>
      <c r="H9" s="26">
        <f t="shared" si="1"/>
        <v>18759.25</v>
      </c>
    </row>
    <row r="10" spans="2:8" ht="15.75" x14ac:dyDescent="0.25">
      <c r="B10" s="20" t="s">
        <v>77</v>
      </c>
      <c r="C10" s="18" t="s">
        <v>78</v>
      </c>
      <c r="D10" s="35">
        <v>2000000</v>
      </c>
      <c r="E10" s="46">
        <v>0</v>
      </c>
      <c r="F10" s="28">
        <f t="shared" si="0"/>
        <v>0</v>
      </c>
      <c r="G10" s="46">
        <v>0</v>
      </c>
      <c r="H10" s="26">
        <f t="shared" si="1"/>
        <v>0</v>
      </c>
    </row>
    <row r="11" spans="2:8" ht="15.75" x14ac:dyDescent="0.25">
      <c r="B11" s="20" t="s">
        <v>79</v>
      </c>
      <c r="C11" s="18" t="s">
        <v>80</v>
      </c>
      <c r="D11" s="35">
        <v>736629505.49000001</v>
      </c>
      <c r="E11" s="46">
        <v>339777173.80000001</v>
      </c>
      <c r="F11" s="28">
        <f t="shared" si="0"/>
        <v>46.125925077353905</v>
      </c>
      <c r="G11" s="46">
        <v>310144353.50999999</v>
      </c>
      <c r="H11" s="26">
        <f t="shared" si="1"/>
        <v>-29632820.290000021</v>
      </c>
    </row>
    <row r="12" spans="2:8" ht="15.75" x14ac:dyDescent="0.25">
      <c r="B12" s="17" t="s">
        <v>81</v>
      </c>
      <c r="C12" s="19" t="s">
        <v>82</v>
      </c>
      <c r="D12" s="26">
        <v>45000</v>
      </c>
      <c r="E12" s="45">
        <v>0</v>
      </c>
      <c r="F12" s="27">
        <f t="shared" si="0"/>
        <v>0</v>
      </c>
      <c r="G12" s="45">
        <v>12300</v>
      </c>
      <c r="H12" s="26">
        <f t="shared" si="1"/>
        <v>12300</v>
      </c>
    </row>
    <row r="13" spans="2:8" ht="15.75" x14ac:dyDescent="0.25">
      <c r="B13" s="20" t="s">
        <v>83</v>
      </c>
      <c r="C13" s="18" t="s">
        <v>84</v>
      </c>
      <c r="D13" s="35">
        <v>45000</v>
      </c>
      <c r="E13" s="46">
        <v>0</v>
      </c>
      <c r="F13" s="41">
        <f t="shared" si="0"/>
        <v>0</v>
      </c>
      <c r="G13" s="46">
        <v>12300</v>
      </c>
      <c r="H13" s="42">
        <f t="shared" si="1"/>
        <v>12300</v>
      </c>
    </row>
    <row r="14" spans="2:8" ht="31.5" x14ac:dyDescent="0.25">
      <c r="B14" s="17" t="s">
        <v>85</v>
      </c>
      <c r="C14" s="19" t="s">
        <v>86</v>
      </c>
      <c r="D14" s="26">
        <v>86338021.040000007</v>
      </c>
      <c r="E14" s="45">
        <v>31688079.629999999</v>
      </c>
      <c r="F14" s="27">
        <f t="shared" si="0"/>
        <v>36.702346484544805</v>
      </c>
      <c r="G14" s="45">
        <v>30823469.18</v>
      </c>
      <c r="H14" s="26">
        <f t="shared" si="1"/>
        <v>-864610.44999999925</v>
      </c>
    </row>
    <row r="15" spans="2:8" ht="47.25" x14ac:dyDescent="0.25">
      <c r="B15" s="20" t="s">
        <v>87</v>
      </c>
      <c r="C15" s="18" t="s">
        <v>88</v>
      </c>
      <c r="D15" s="35">
        <v>74593151.640000001</v>
      </c>
      <c r="E15" s="46">
        <v>27992369.120000001</v>
      </c>
      <c r="F15" s="28">
        <f t="shared" si="0"/>
        <v>37.526727996554186</v>
      </c>
      <c r="G15" s="46">
        <v>26283414.190000001</v>
      </c>
      <c r="H15" s="26">
        <f t="shared" si="1"/>
        <v>-1708954.9299999997</v>
      </c>
    </row>
    <row r="16" spans="2:8" ht="47.25" x14ac:dyDescent="0.25">
      <c r="B16" s="20" t="s">
        <v>89</v>
      </c>
      <c r="C16" s="18" t="s">
        <v>90</v>
      </c>
      <c r="D16" s="35">
        <v>11744869.4</v>
      </c>
      <c r="E16" s="46">
        <v>3695710.51</v>
      </c>
      <c r="F16" s="28">
        <f t="shared" si="0"/>
        <v>31.466595192620872</v>
      </c>
      <c r="G16" s="46">
        <v>4540054.99</v>
      </c>
      <c r="H16" s="26">
        <f t="shared" si="1"/>
        <v>844344.48000000045</v>
      </c>
    </row>
    <row r="17" spans="2:8" ht="15.75" x14ac:dyDescent="0.25">
      <c r="B17" s="17" t="s">
        <v>91</v>
      </c>
      <c r="C17" s="19" t="s">
        <v>92</v>
      </c>
      <c r="D17" s="26">
        <v>726431263.60000002</v>
      </c>
      <c r="E17" s="45">
        <v>170219846.75</v>
      </c>
      <c r="F17" s="27">
        <f t="shared" si="0"/>
        <v>23.432340440090055</v>
      </c>
      <c r="G17" s="45">
        <v>144659484.38999999</v>
      </c>
      <c r="H17" s="26">
        <f t="shared" si="1"/>
        <v>-25560362.360000014</v>
      </c>
    </row>
    <row r="18" spans="2:8" ht="15.75" x14ac:dyDescent="0.25">
      <c r="B18" s="20" t="s">
        <v>93</v>
      </c>
      <c r="C18" s="18" t="s">
        <v>94</v>
      </c>
      <c r="D18" s="35">
        <v>6722300</v>
      </c>
      <c r="E18" s="46">
        <v>2069170.79</v>
      </c>
      <c r="F18" s="28">
        <f t="shared" si="0"/>
        <v>30.780696934085061</v>
      </c>
      <c r="G18" s="46">
        <v>2002633.92</v>
      </c>
      <c r="H18" s="26">
        <f t="shared" si="1"/>
        <v>-66536.870000000112</v>
      </c>
    </row>
    <row r="19" spans="2:8" ht="15.75" x14ac:dyDescent="0.25">
      <c r="B19" s="20" t="s">
        <v>95</v>
      </c>
      <c r="C19" s="18" t="s">
        <v>96</v>
      </c>
      <c r="D19" s="35">
        <v>85193900</v>
      </c>
      <c r="E19" s="46">
        <v>38938991.829999998</v>
      </c>
      <c r="F19" s="28">
        <f t="shared" si="0"/>
        <v>45.706314454438633</v>
      </c>
      <c r="G19" s="46">
        <v>27486269.379999999</v>
      </c>
      <c r="H19" s="26">
        <f t="shared" si="1"/>
        <v>-11452722.449999999</v>
      </c>
    </row>
    <row r="20" spans="2:8" ht="15.75" x14ac:dyDescent="0.25">
      <c r="B20" s="20" t="s">
        <v>97</v>
      </c>
      <c r="C20" s="18" t="s">
        <v>98</v>
      </c>
      <c r="D20" s="35">
        <v>571664808.63</v>
      </c>
      <c r="E20" s="46">
        <v>121751201.79000001</v>
      </c>
      <c r="F20" s="28">
        <f t="shared" si="0"/>
        <v>21.297655540801593</v>
      </c>
      <c r="G20" s="46">
        <v>110749422.7</v>
      </c>
      <c r="H20" s="26">
        <f t="shared" si="1"/>
        <v>-11001779.090000004</v>
      </c>
    </row>
    <row r="21" spans="2:8" ht="15.75" x14ac:dyDescent="0.25">
      <c r="B21" s="20" t="s">
        <v>99</v>
      </c>
      <c r="C21" s="18" t="s">
        <v>100</v>
      </c>
      <c r="D21" s="35">
        <v>59534914.969999999</v>
      </c>
      <c r="E21" s="46">
        <v>7148832</v>
      </c>
      <c r="F21" s="28">
        <f t="shared" si="0"/>
        <v>12.007797447266599</v>
      </c>
      <c r="G21" s="46">
        <v>4026815.43</v>
      </c>
      <c r="H21" s="26">
        <f t="shared" si="1"/>
        <v>-3122016.57</v>
      </c>
    </row>
    <row r="22" spans="2:8" ht="31.5" x14ac:dyDescent="0.25">
      <c r="B22" s="20" t="s">
        <v>101</v>
      </c>
      <c r="C22" s="18" t="s">
        <v>102</v>
      </c>
      <c r="D22" s="35">
        <v>3315340</v>
      </c>
      <c r="E22" s="46">
        <v>311650.34000000003</v>
      </c>
      <c r="F22" s="28">
        <f t="shared" si="0"/>
        <v>9.400252764422353</v>
      </c>
      <c r="G22" s="46">
        <v>394342.96</v>
      </c>
      <c r="H22" s="26">
        <f t="shared" si="1"/>
        <v>82692.62</v>
      </c>
    </row>
    <row r="23" spans="2:8" ht="15.75" x14ac:dyDescent="0.25">
      <c r="B23" s="17" t="s">
        <v>103</v>
      </c>
      <c r="C23" s="19" t="s">
        <v>104</v>
      </c>
      <c r="D23" s="26">
        <v>2320840596.4499998</v>
      </c>
      <c r="E23" s="45">
        <v>424815921.23000002</v>
      </c>
      <c r="F23" s="27">
        <f t="shared" si="0"/>
        <v>18.304398926828764</v>
      </c>
      <c r="G23" s="45">
        <v>316807172.42000002</v>
      </c>
      <c r="H23" s="26">
        <f t="shared" si="1"/>
        <v>-108008748.81</v>
      </c>
    </row>
    <row r="24" spans="2:8" ht="15.75" x14ac:dyDescent="0.25">
      <c r="B24" s="20" t="s">
        <v>105</v>
      </c>
      <c r="C24" s="18" t="s">
        <v>106</v>
      </c>
      <c r="D24" s="35">
        <v>910209673.07000005</v>
      </c>
      <c r="E24" s="46">
        <v>61639849.75</v>
      </c>
      <c r="F24" s="28">
        <f t="shared" si="0"/>
        <v>6.7720495149318811</v>
      </c>
      <c r="G24" s="46">
        <v>24149986.699999999</v>
      </c>
      <c r="H24" s="26">
        <f t="shared" si="1"/>
        <v>-37489863.049999997</v>
      </c>
    </row>
    <row r="25" spans="2:8" ht="15.75" x14ac:dyDescent="0.25">
      <c r="B25" s="20" t="s">
        <v>107</v>
      </c>
      <c r="C25" s="18" t="s">
        <v>108</v>
      </c>
      <c r="D25" s="35">
        <v>58265533.57</v>
      </c>
      <c r="E25" s="46">
        <v>3181316.12</v>
      </c>
      <c r="F25" s="28">
        <f t="shared" si="0"/>
        <v>5.4600308708715053</v>
      </c>
      <c r="G25" s="46">
        <v>11322089.039999999</v>
      </c>
      <c r="H25" s="26">
        <f t="shared" si="1"/>
        <v>8140772.919999999</v>
      </c>
    </row>
    <row r="26" spans="2:8" ht="15.75" x14ac:dyDescent="0.25">
      <c r="B26" s="20" t="s">
        <v>109</v>
      </c>
      <c r="C26" s="18" t="s">
        <v>110</v>
      </c>
      <c r="D26" s="35">
        <v>1352365389.8099999</v>
      </c>
      <c r="E26" s="46">
        <v>359994755.36000001</v>
      </c>
      <c r="F26" s="28">
        <f t="shared" si="0"/>
        <v>26.619636828370574</v>
      </c>
      <c r="G26" s="46">
        <v>281335096.68000001</v>
      </c>
      <c r="H26" s="26">
        <f t="shared" si="1"/>
        <v>-78659658.680000007</v>
      </c>
    </row>
    <row r="27" spans="2:8" ht="15.75" x14ac:dyDescent="0.25">
      <c r="B27" s="17" t="s">
        <v>111</v>
      </c>
      <c r="C27" s="19" t="s">
        <v>112</v>
      </c>
      <c r="D27" s="26">
        <v>13779277.140000001</v>
      </c>
      <c r="E27" s="45">
        <v>6845263.0199999996</v>
      </c>
      <c r="F27" s="27">
        <f t="shared" si="0"/>
        <v>49.677954441665285</v>
      </c>
      <c r="G27" s="45">
        <v>1729688.32</v>
      </c>
      <c r="H27" s="26">
        <f t="shared" si="1"/>
        <v>-5115574.6999999993</v>
      </c>
    </row>
    <row r="28" spans="2:8" ht="31.5" x14ac:dyDescent="0.25">
      <c r="B28" s="20" t="s">
        <v>113</v>
      </c>
      <c r="C28" s="18" t="s">
        <v>114</v>
      </c>
      <c r="D28" s="35">
        <v>2999000</v>
      </c>
      <c r="E28" s="46">
        <v>0</v>
      </c>
      <c r="F28" s="28">
        <f t="shared" si="0"/>
        <v>0</v>
      </c>
      <c r="G28" s="46">
        <v>0</v>
      </c>
      <c r="H28" s="26">
        <f t="shared" si="1"/>
        <v>0</v>
      </c>
    </row>
    <row r="29" spans="2:8" ht="31.5" x14ac:dyDescent="0.25">
      <c r="B29" s="20" t="s">
        <v>115</v>
      </c>
      <c r="C29" s="18" t="s">
        <v>116</v>
      </c>
      <c r="D29" s="35">
        <v>10780277.140000001</v>
      </c>
      <c r="E29" s="46">
        <v>6845263.0199999996</v>
      </c>
      <c r="F29" s="28">
        <f t="shared" si="0"/>
        <v>63.498024504405272</v>
      </c>
      <c r="G29" s="46">
        <v>1729688.32</v>
      </c>
      <c r="H29" s="26">
        <f t="shared" si="1"/>
        <v>-5115574.6999999993</v>
      </c>
    </row>
    <row r="30" spans="2:8" ht="15.75" x14ac:dyDescent="0.25">
      <c r="B30" s="17" t="s">
        <v>117</v>
      </c>
      <c r="C30" s="19" t="s">
        <v>118</v>
      </c>
      <c r="D30" s="26">
        <v>5118936879.5200005</v>
      </c>
      <c r="E30" s="45">
        <v>2664789907.3699999</v>
      </c>
      <c r="F30" s="27">
        <f t="shared" si="0"/>
        <v>52.057487132364791</v>
      </c>
      <c r="G30" s="45">
        <v>2285374019.5799999</v>
      </c>
      <c r="H30" s="26">
        <f t="shared" si="1"/>
        <v>-379415887.78999996</v>
      </c>
    </row>
    <row r="31" spans="2:8" ht="15.75" x14ac:dyDescent="0.25">
      <c r="B31" s="20" t="s">
        <v>119</v>
      </c>
      <c r="C31" s="18" t="s">
        <v>120</v>
      </c>
      <c r="D31" s="35">
        <v>1587495100.3</v>
      </c>
      <c r="E31" s="46">
        <v>891879797.86000001</v>
      </c>
      <c r="F31" s="28">
        <f t="shared" si="0"/>
        <v>56.181577989844214</v>
      </c>
      <c r="G31" s="46">
        <v>798147164.14999998</v>
      </c>
      <c r="H31" s="26">
        <f t="shared" si="1"/>
        <v>-93732633.710000038</v>
      </c>
    </row>
    <row r="32" spans="2:8" ht="15.75" x14ac:dyDescent="0.25">
      <c r="B32" s="20" t="s">
        <v>121</v>
      </c>
      <c r="C32" s="18" t="s">
        <v>122</v>
      </c>
      <c r="D32" s="35">
        <v>3090060879.6900001</v>
      </c>
      <c r="E32" s="46">
        <v>1595349309.74</v>
      </c>
      <c r="F32" s="28">
        <f t="shared" si="0"/>
        <v>51.628410308215287</v>
      </c>
      <c r="G32" s="46">
        <v>1388053722.8900001</v>
      </c>
      <c r="H32" s="26">
        <f t="shared" si="1"/>
        <v>-207295586.8499999</v>
      </c>
    </row>
    <row r="33" spans="2:8" ht="15.75" x14ac:dyDescent="0.25">
      <c r="B33" s="20" t="s">
        <v>123</v>
      </c>
      <c r="C33" s="18" t="s">
        <v>124</v>
      </c>
      <c r="D33" s="35">
        <v>314201668.80000001</v>
      </c>
      <c r="E33" s="46">
        <v>133645233.53</v>
      </c>
      <c r="F33" s="28">
        <f t="shared" si="0"/>
        <v>42.534857959354035</v>
      </c>
      <c r="G33" s="46">
        <v>68256622.280000001</v>
      </c>
      <c r="H33" s="26">
        <f t="shared" si="1"/>
        <v>-65388611.25</v>
      </c>
    </row>
    <row r="34" spans="2:8" ht="31.5" x14ac:dyDescent="0.25">
      <c r="B34" s="20" t="s">
        <v>125</v>
      </c>
      <c r="C34" s="18" t="s">
        <v>126</v>
      </c>
      <c r="D34" s="35">
        <v>106000</v>
      </c>
      <c r="E34" s="46">
        <v>3000</v>
      </c>
      <c r="F34" s="28">
        <f t="shared" si="0"/>
        <v>2.8301886792452833</v>
      </c>
      <c r="G34" s="46">
        <v>32000</v>
      </c>
      <c r="H34" s="26">
        <f t="shared" si="1"/>
        <v>29000</v>
      </c>
    </row>
    <row r="35" spans="2:8" ht="15.75" x14ac:dyDescent="0.25">
      <c r="B35" s="20" t="s">
        <v>127</v>
      </c>
      <c r="C35" s="18" t="s">
        <v>128</v>
      </c>
      <c r="D35" s="35">
        <v>36221500</v>
      </c>
      <c r="E35" s="46">
        <v>14056627.52</v>
      </c>
      <c r="F35" s="28">
        <f t="shared" si="0"/>
        <v>38.807414160098283</v>
      </c>
      <c r="G35" s="46">
        <v>14827400</v>
      </c>
      <c r="H35" s="26">
        <f t="shared" si="1"/>
        <v>770772.48000000045</v>
      </c>
    </row>
    <row r="36" spans="2:8" ht="15.75" x14ac:dyDescent="0.25">
      <c r="B36" s="20" t="s">
        <v>129</v>
      </c>
      <c r="C36" s="18" t="s">
        <v>130</v>
      </c>
      <c r="D36" s="35">
        <v>90851730.730000004</v>
      </c>
      <c r="E36" s="46">
        <v>29855938.719999999</v>
      </c>
      <c r="F36" s="28">
        <f t="shared" si="0"/>
        <v>32.862267432998188</v>
      </c>
      <c r="G36" s="46">
        <v>16057110.26</v>
      </c>
      <c r="H36" s="26">
        <f t="shared" si="1"/>
        <v>-13798828.459999999</v>
      </c>
    </row>
    <row r="37" spans="2:8" ht="15.75" x14ac:dyDescent="0.25">
      <c r="B37" s="17" t="s">
        <v>131</v>
      </c>
      <c r="C37" s="19" t="s">
        <v>132</v>
      </c>
      <c r="D37" s="26">
        <v>623523010.90999997</v>
      </c>
      <c r="E37" s="45">
        <v>250884631.91999999</v>
      </c>
      <c r="F37" s="27">
        <f t="shared" si="0"/>
        <v>40.236627603181269</v>
      </c>
      <c r="G37" s="45">
        <v>220143034.90000001</v>
      </c>
      <c r="H37" s="26">
        <f t="shared" si="1"/>
        <v>-30741597.019999981</v>
      </c>
    </row>
    <row r="38" spans="2:8" ht="15.75" x14ac:dyDescent="0.25">
      <c r="B38" s="20" t="s">
        <v>133</v>
      </c>
      <c r="C38" s="18" t="s">
        <v>134</v>
      </c>
      <c r="D38" s="35">
        <v>604448880.90999997</v>
      </c>
      <c r="E38" s="46">
        <v>244456108.61000001</v>
      </c>
      <c r="F38" s="28">
        <f t="shared" si="0"/>
        <v>40.442809364121985</v>
      </c>
      <c r="G38" s="46">
        <v>214777526.5</v>
      </c>
      <c r="H38" s="26">
        <f t="shared" si="1"/>
        <v>-29678582.110000014</v>
      </c>
    </row>
    <row r="39" spans="2:8" ht="31.5" x14ac:dyDescent="0.25">
      <c r="B39" s="20" t="s">
        <v>135</v>
      </c>
      <c r="C39" s="18" t="s">
        <v>136</v>
      </c>
      <c r="D39" s="35">
        <v>19074130</v>
      </c>
      <c r="E39" s="46">
        <v>6428523.3099999996</v>
      </c>
      <c r="F39" s="28">
        <f t="shared" si="0"/>
        <v>33.702838923714999</v>
      </c>
      <c r="G39" s="46">
        <v>5365508.4000000004</v>
      </c>
      <c r="H39" s="26">
        <f t="shared" si="1"/>
        <v>-1063014.9099999992</v>
      </c>
    </row>
    <row r="40" spans="2:8" ht="15.75" x14ac:dyDescent="0.25">
      <c r="B40" s="17" t="s">
        <v>137</v>
      </c>
      <c r="C40" s="19" t="s">
        <v>138</v>
      </c>
      <c r="D40" s="26">
        <v>6420000</v>
      </c>
      <c r="E40" s="45">
        <v>824200</v>
      </c>
      <c r="F40" s="27">
        <f t="shared" si="0"/>
        <v>12.838006230529594</v>
      </c>
      <c r="G40" s="45">
        <v>2874179.86</v>
      </c>
      <c r="H40" s="26">
        <f t="shared" si="1"/>
        <v>2049979.8599999999</v>
      </c>
    </row>
    <row r="41" spans="2:8" ht="15.75" x14ac:dyDescent="0.25">
      <c r="B41" s="20" t="s">
        <v>139</v>
      </c>
      <c r="C41" s="18" t="s">
        <v>140</v>
      </c>
      <c r="D41" s="35">
        <v>6420000</v>
      </c>
      <c r="E41" s="46">
        <v>824200</v>
      </c>
      <c r="F41" s="28">
        <f t="shared" si="0"/>
        <v>12.838006230529594</v>
      </c>
      <c r="G41" s="46">
        <v>2874179.86</v>
      </c>
      <c r="H41" s="26">
        <f t="shared" si="1"/>
        <v>2049979.8599999999</v>
      </c>
    </row>
    <row r="42" spans="2:8" ht="15.75" x14ac:dyDescent="0.25">
      <c r="B42" s="17" t="s">
        <v>141</v>
      </c>
      <c r="C42" s="19" t="s">
        <v>142</v>
      </c>
      <c r="D42" s="26">
        <v>254568648.47</v>
      </c>
      <c r="E42" s="45">
        <v>84095085.010000005</v>
      </c>
      <c r="F42" s="27">
        <f t="shared" si="0"/>
        <v>33.034344769250055</v>
      </c>
      <c r="G42" s="45">
        <v>87971887.909999996</v>
      </c>
      <c r="H42" s="26">
        <f t="shared" si="1"/>
        <v>3876802.8999999911</v>
      </c>
    </row>
    <row r="43" spans="2:8" ht="15.75" x14ac:dyDescent="0.25">
      <c r="B43" s="20" t="s">
        <v>143</v>
      </c>
      <c r="C43" s="18" t="s">
        <v>144</v>
      </c>
      <c r="D43" s="35">
        <v>15937460</v>
      </c>
      <c r="E43" s="46">
        <v>6557345.7199999997</v>
      </c>
      <c r="F43" s="28">
        <f t="shared" si="0"/>
        <v>41.144233271801149</v>
      </c>
      <c r="G43" s="46">
        <v>6530705.29</v>
      </c>
      <c r="H43" s="26">
        <f t="shared" si="1"/>
        <v>-26640.429999999702</v>
      </c>
    </row>
    <row r="44" spans="2:8" ht="15.75" x14ac:dyDescent="0.25">
      <c r="B44" s="20" t="s">
        <v>145</v>
      </c>
      <c r="C44" s="18" t="s">
        <v>146</v>
      </c>
      <c r="D44" s="35">
        <v>106859615.40000001</v>
      </c>
      <c r="E44" s="46">
        <v>49811134.009999998</v>
      </c>
      <c r="F44" s="28">
        <f t="shared" si="0"/>
        <v>46.613619021129281</v>
      </c>
      <c r="G44" s="46">
        <v>62378588.439999998</v>
      </c>
      <c r="H44" s="26">
        <f t="shared" si="1"/>
        <v>12567454.43</v>
      </c>
    </row>
    <row r="45" spans="2:8" ht="15.75" x14ac:dyDescent="0.25">
      <c r="B45" s="20" t="s">
        <v>147</v>
      </c>
      <c r="C45" s="18" t="s">
        <v>148</v>
      </c>
      <c r="D45" s="35">
        <v>131771573.06999999</v>
      </c>
      <c r="E45" s="46">
        <v>27726605.280000001</v>
      </c>
      <c r="F45" s="28">
        <f t="shared" si="0"/>
        <v>21.041416319186698</v>
      </c>
      <c r="G45" s="46">
        <v>19062594.18</v>
      </c>
      <c r="H45" s="26">
        <f t="shared" si="1"/>
        <v>-8664011.1000000015</v>
      </c>
    </row>
    <row r="46" spans="2:8" ht="15.75" x14ac:dyDescent="0.25">
      <c r="B46" s="17" t="s">
        <v>149</v>
      </c>
      <c r="C46" s="19" t="s">
        <v>150</v>
      </c>
      <c r="D46" s="26">
        <v>525156923.06</v>
      </c>
      <c r="E46" s="45">
        <v>194186340.00999999</v>
      </c>
      <c r="F46" s="27">
        <f t="shared" si="0"/>
        <v>36.976821876118329</v>
      </c>
      <c r="G46" s="45">
        <v>168726535.02000001</v>
      </c>
      <c r="H46" s="26">
        <f t="shared" si="1"/>
        <v>-25459804.98999998</v>
      </c>
    </row>
    <row r="47" spans="2:8" ht="15.75" x14ac:dyDescent="0.25">
      <c r="B47" s="20" t="s">
        <v>151</v>
      </c>
      <c r="C47" s="18" t="s">
        <v>152</v>
      </c>
      <c r="D47" s="35">
        <v>288505427</v>
      </c>
      <c r="E47" s="46">
        <v>115800921.02</v>
      </c>
      <c r="F47" s="28">
        <f t="shared" si="0"/>
        <v>40.138212381010078</v>
      </c>
      <c r="G47" s="46">
        <v>103097411.65000001</v>
      </c>
      <c r="H47" s="26">
        <f t="shared" si="1"/>
        <v>-12703509.36999999</v>
      </c>
    </row>
    <row r="48" spans="2:8" ht="15.75" x14ac:dyDescent="0.25">
      <c r="B48" s="20" t="s">
        <v>153</v>
      </c>
      <c r="C48" s="18" t="s">
        <v>154</v>
      </c>
      <c r="D48" s="35">
        <v>2820800</v>
      </c>
      <c r="E48" s="46">
        <v>1025077.85</v>
      </c>
      <c r="F48" s="28">
        <f t="shared" si="0"/>
        <v>36.339969157685765</v>
      </c>
      <c r="G48" s="46">
        <v>1369187.82</v>
      </c>
      <c r="H48" s="26">
        <f t="shared" si="1"/>
        <v>344109.97000000009</v>
      </c>
    </row>
    <row r="49" spans="2:8" ht="15.75" x14ac:dyDescent="0.25">
      <c r="B49" s="20" t="s">
        <v>155</v>
      </c>
      <c r="C49" s="18" t="s">
        <v>156</v>
      </c>
      <c r="D49" s="35">
        <v>221620856.06</v>
      </c>
      <c r="E49" s="46">
        <v>70837150</v>
      </c>
      <c r="F49" s="28">
        <f t="shared" si="0"/>
        <v>31.963214680852094</v>
      </c>
      <c r="G49" s="46">
        <v>58322788</v>
      </c>
      <c r="H49" s="26">
        <f t="shared" si="1"/>
        <v>-12514362</v>
      </c>
    </row>
    <row r="50" spans="2:8" ht="31.5" x14ac:dyDescent="0.25">
      <c r="B50" s="20" t="s">
        <v>157</v>
      </c>
      <c r="C50" s="18" t="s">
        <v>158</v>
      </c>
      <c r="D50" s="35">
        <v>12209840</v>
      </c>
      <c r="E50" s="46">
        <v>6523191.1399999997</v>
      </c>
      <c r="F50" s="28">
        <f t="shared" si="0"/>
        <v>53.425688952516978</v>
      </c>
      <c r="G50" s="46">
        <v>5937147.5499999998</v>
      </c>
      <c r="H50" s="26">
        <f t="shared" si="1"/>
        <v>-586043.58999999985</v>
      </c>
    </row>
    <row r="51" spans="2:8" ht="31.5" x14ac:dyDescent="0.25">
      <c r="B51" s="17" t="s">
        <v>159</v>
      </c>
      <c r="C51" s="19" t="s">
        <v>160</v>
      </c>
      <c r="D51" s="26">
        <v>52694000</v>
      </c>
      <c r="E51" s="45">
        <v>534170.71</v>
      </c>
      <c r="F51" s="27">
        <f t="shared" si="0"/>
        <v>1.0137220746195013</v>
      </c>
      <c r="G51" s="45">
        <v>12433005.09</v>
      </c>
      <c r="H51" s="26">
        <f t="shared" si="1"/>
        <v>11898834.379999999</v>
      </c>
    </row>
    <row r="52" spans="2:8" ht="31.5" x14ac:dyDescent="0.25">
      <c r="B52" s="20" t="s">
        <v>161</v>
      </c>
      <c r="C52" s="18" t="s">
        <v>162</v>
      </c>
      <c r="D52" s="35">
        <v>52694000</v>
      </c>
      <c r="E52" s="46">
        <v>534170.71</v>
      </c>
      <c r="F52" s="28">
        <f t="shared" si="0"/>
        <v>1.0137220746195013</v>
      </c>
      <c r="G52" s="46">
        <v>12433005.09</v>
      </c>
      <c r="H52" s="26">
        <f t="shared" si="1"/>
        <v>11898834.379999999</v>
      </c>
    </row>
    <row r="53" spans="2:8" ht="15.75" x14ac:dyDescent="0.25">
      <c r="B53" s="17" t="s">
        <v>65</v>
      </c>
      <c r="C53" s="19" t="s">
        <v>163</v>
      </c>
      <c r="D53" s="26">
        <f>D51+D46+D42+D40+D37+D30+D27+D23+D17+D14+D12+D6</f>
        <v>10907809147.300003</v>
      </c>
      <c r="E53" s="45">
        <f>E51+E46+E42+E40+E37+E30+E27+E23+E17+E14+E12+E6</f>
        <v>4359350590.3100004</v>
      </c>
      <c r="F53" s="27">
        <f t="shared" si="0"/>
        <v>39.965409473533605</v>
      </c>
      <c r="G53" s="45">
        <v>3754114560.5999994</v>
      </c>
      <c r="H53" s="26">
        <f t="shared" si="1"/>
        <v>-605236029.71000099</v>
      </c>
    </row>
    <row r="54" spans="2:8" x14ac:dyDescent="0.25">
      <c r="G54" s="49"/>
    </row>
    <row r="55" spans="2:8" x14ac:dyDescent="0.25">
      <c r="D55" s="15"/>
      <c r="E55" s="48"/>
      <c r="G55" s="49"/>
    </row>
  </sheetData>
  <mergeCells count="1">
    <mergeCell ref="B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 МП</vt:lpstr>
      <vt:lpstr>Р РПр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bobyleva</dc:creator>
  <cp:lastModifiedBy>Denisova Marina</cp:lastModifiedBy>
  <cp:lastPrinted>2021-11-09T10:25:44Z</cp:lastPrinted>
  <dcterms:created xsi:type="dcterms:W3CDTF">2021-02-17T08:35:14Z</dcterms:created>
  <dcterms:modified xsi:type="dcterms:W3CDTF">2022-07-18T06:58:24Z</dcterms:modified>
</cp:coreProperties>
</file>